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U15" i="1"/>
  <c r="U9"/>
  <c r="V9" s="1"/>
  <c r="S11"/>
  <c r="S5"/>
  <c r="R15"/>
  <c r="S15" s="1"/>
  <c r="R14"/>
  <c r="R13"/>
  <c r="S13" s="1"/>
  <c r="R12"/>
  <c r="R11"/>
  <c r="R10"/>
  <c r="R9"/>
  <c r="S9" s="1"/>
  <c r="R8"/>
  <c r="R7"/>
  <c r="S7" s="1"/>
  <c r="R6"/>
  <c r="R5"/>
  <c r="P5"/>
  <c r="P20"/>
  <c r="F41"/>
  <c r="F40"/>
  <c r="F39"/>
  <c r="F38"/>
  <c r="F37"/>
  <c r="F36"/>
  <c r="P21"/>
  <c r="P22"/>
  <c r="P23"/>
  <c r="P24"/>
  <c r="P16"/>
  <c r="P15"/>
  <c r="P14"/>
  <c r="P13"/>
  <c r="T13" s="1"/>
  <c r="U13" s="1"/>
  <c r="V13" s="1"/>
  <c r="P12"/>
  <c r="P11"/>
  <c r="T11" s="1"/>
  <c r="U11" s="1"/>
  <c r="V11" s="1"/>
  <c r="P10"/>
  <c r="P9"/>
  <c r="T9" s="1"/>
  <c r="P8"/>
  <c r="P7"/>
  <c r="T7" s="1"/>
  <c r="U7" s="1"/>
  <c r="V7" s="1"/>
  <c r="P6"/>
  <c r="P33"/>
  <c r="P32"/>
  <c r="P31"/>
  <c r="P30"/>
  <c r="P29"/>
  <c r="O28"/>
  <c r="P28" s="1"/>
  <c r="T5" l="1"/>
  <c r="U5" s="1"/>
  <c r="V5" s="1"/>
</calcChain>
</file>

<file path=xl/sharedStrings.xml><?xml version="1.0" encoding="utf-8"?>
<sst xmlns="http://schemas.openxmlformats.org/spreadsheetml/2006/main" count="63" uniqueCount="23">
  <si>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</si>
  <si>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</si>
  <si>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</si>
  <si>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</si>
  <si>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</si>
  <si>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</si>
  <si>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</si>
  <si>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</si>
  <si>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</si>
  <si>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</si>
  <si>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</si>
  <si>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</si>
  <si>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VOLUME PASSEGGERI</t>
  </si>
  <si>
    <t>Nazionali</t>
  </si>
  <si>
    <t>Internaz.</t>
  </si>
  <si>
    <t>TOTALE</t>
  </si>
  <si>
    <t>Internazionali</t>
  </si>
  <si>
    <t>Anno</t>
  </si>
  <si>
    <t>Raffronto anni 2007/2011</t>
  </si>
  <si>
    <t>I° sem.</t>
  </si>
  <si>
    <t>II° sem.</t>
  </si>
  <si>
    <t>%</t>
  </si>
  <si>
    <t>diff.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</si>
</sst>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9" xfId="0" applyFont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5" borderId="9" xfId="0" applyNumberFormat="1" applyFill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3" fontId="0" fillId="5" borderId="28" xfId="0" applyNumberForma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3" fontId="0" fillId="4" borderId="19" xfId="0" applyNumberFormat="1" applyFont="1" applyFill="1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/>
    </xf>
    <xf numFmtId="3" fontId="0" fillId="4" borderId="30" xfId="0" applyNumberForma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3" fontId="0" fillId="5" borderId="12" xfId="0" applyNumberFormat="1" applyFill="1" applyBorder="1" applyAlignment="1">
      <alignment horizontal="center" vertical="center"/>
    </xf>
    <xf numFmtId="3" fontId="0" fillId="5" borderId="16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5" borderId="31" xfId="0" applyNumberFormat="1" applyFill="1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0" fillId="5" borderId="30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4" borderId="30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5" borderId="36" xfId="0" applyNumberFormat="1" applyFill="1" applyBorder="1" applyAlignment="1">
      <alignment horizontal="center" vertical="center"/>
    </xf>
    <xf numFmtId="4" fontId="0" fillId="5" borderId="24" xfId="0" applyNumberFormat="1" applyFill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38" xfId="0" applyBorder="1"/>
    <xf numFmtId="2" fontId="0" fillId="0" borderId="40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/>
    <xf numFmtId="0" fontId="0" fillId="0" borderId="24" xfId="0" applyBorder="1"/>
    <xf numFmtId="0" fontId="1" fillId="0" borderId="21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3" fontId="1" fillId="4" borderId="23" xfId="0" applyNumberFormat="1" applyFont="1" applyFill="1" applyBorder="1" applyAlignment="1">
      <alignment horizontal="center" vertical="center"/>
    </xf>
    <xf numFmtId="3" fontId="1" fillId="4" borderId="36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FF3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479396325459321"/>
          <c:y val="6.065981335666374E-2"/>
          <c:w val="0.68466426071741038"/>
          <c:h val="0.8326195683872849"/>
        </c:manualLayout>
      </c:layout>
      <c:lineChart>
        <c:grouping val="standard"/>
        <c:ser>
          <c:idx val="0"/>
          <c:order val="0"/>
          <c:val>
            <c:numRef>
              <c:f>Foglio1!$C$20:$O$20</c:f>
              <c:numCache>
                <c:formatCode>#,##0</c:formatCode>
                <c:ptCount val="13"/>
                <c:pt idx="0" formatCode="General">
                  <c:v>2007</c:v>
                </c:pt>
                <c:pt idx="1">
                  <c:v>38860</c:v>
                </c:pt>
                <c:pt idx="2">
                  <c:v>32987</c:v>
                </c:pt>
                <c:pt idx="3">
                  <c:v>39201</c:v>
                </c:pt>
                <c:pt idx="4">
                  <c:v>47439</c:v>
                </c:pt>
                <c:pt idx="5">
                  <c:v>45013</c:v>
                </c:pt>
                <c:pt idx="6">
                  <c:v>50449</c:v>
                </c:pt>
                <c:pt idx="7">
                  <c:v>63114</c:v>
                </c:pt>
                <c:pt idx="8">
                  <c:v>62291</c:v>
                </c:pt>
                <c:pt idx="9">
                  <c:v>53503</c:v>
                </c:pt>
                <c:pt idx="10">
                  <c:v>39193</c:v>
                </c:pt>
                <c:pt idx="11">
                  <c:v>31962</c:v>
                </c:pt>
                <c:pt idx="12">
                  <c:v>34006</c:v>
                </c:pt>
              </c:numCache>
            </c:numRef>
          </c:val>
        </c:ser>
        <c:ser>
          <c:idx val="1"/>
          <c:order val="1"/>
          <c:val>
            <c:numRef>
              <c:f>Foglio1!$C$24:$O$24</c:f>
              <c:numCache>
                <c:formatCode>#,##0</c:formatCode>
                <c:ptCount val="13"/>
                <c:pt idx="0" formatCode="General">
                  <c:v>2011</c:v>
                </c:pt>
                <c:pt idx="1">
                  <c:v>31953</c:v>
                </c:pt>
                <c:pt idx="2">
                  <c:v>26709</c:v>
                </c:pt>
                <c:pt idx="3">
                  <c:v>31322</c:v>
                </c:pt>
                <c:pt idx="4">
                  <c:v>36687</c:v>
                </c:pt>
                <c:pt idx="5">
                  <c:v>38825</c:v>
                </c:pt>
                <c:pt idx="6">
                  <c:v>44381</c:v>
                </c:pt>
                <c:pt idx="7">
                  <c:v>57460</c:v>
                </c:pt>
                <c:pt idx="8">
                  <c:v>63456</c:v>
                </c:pt>
                <c:pt idx="9">
                  <c:v>53446</c:v>
                </c:pt>
                <c:pt idx="10">
                  <c:v>47539</c:v>
                </c:pt>
                <c:pt idx="11">
                  <c:v>37875</c:v>
                </c:pt>
                <c:pt idx="12">
                  <c:v>41858</c:v>
                </c:pt>
              </c:numCache>
            </c:numRef>
          </c:val>
        </c:ser>
        <c:marker val="1"/>
        <c:axId val="73124096"/>
        <c:axId val="73142272"/>
      </c:lineChart>
      <c:catAx>
        <c:axId val="73124096"/>
        <c:scaling>
          <c:orientation val="minMax"/>
        </c:scaling>
        <c:axPos val="b"/>
        <c:tickLblPos val="nextTo"/>
        <c:crossAx val="73142272"/>
        <c:crosses val="autoZero"/>
        <c:auto val="1"/>
        <c:lblAlgn val="ctr"/>
        <c:lblOffset val="100"/>
      </c:catAx>
      <c:valAx>
        <c:axId val="73142272"/>
        <c:scaling>
          <c:orientation val="minMax"/>
        </c:scaling>
        <c:axPos val="l"/>
        <c:majorGridlines/>
        <c:numFmt formatCode="General" sourceLinked="1"/>
        <c:tickLblPos val="nextTo"/>
        <c:crossAx val="73124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18</xdr:row>
      <xdr:rowOff>19051</xdr:rowOff>
    </xdr:from>
    <xdr:to>
      <xdr:col>23</xdr:col>
      <xdr:colOff>600074</xdr:colOff>
      <xdr:row>24</xdr:row>
      <xdr:rowOff>361951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FD45"/>
  <sheetViews>
    <sheetView tabSelected="1" topLeftCell="F1" workbookViewId="0">
      <selection activeCell="Y6" sqref="Y6"/>
    </sheetView>
  </sheetViews>
  <sheetFormatPr defaultRowHeight="15"/>
  <sheetData>
    <row r="2" spans="2:22">
      <c r="G2" s="71" t="s">
        <v>12</v>
      </c>
      <c r="H2" s="72"/>
      <c r="I2" s="72"/>
      <c r="J2" s="73"/>
    </row>
    <row r="3" spans="2:22" ht="15.75" thickBot="1"/>
    <row r="4" spans="2:22" s="1" customFormat="1" ht="15.75" thickBot="1">
      <c r="B4" s="64"/>
      <c r="C4" s="65"/>
      <c r="D4" s="94" t="s">
        <v>0</v>
      </c>
      <c r="E4" s="94" t="s">
        <v>1</v>
      </c>
      <c r="F4" s="94" t="s">
        <v>2</v>
      </c>
      <c r="G4" s="94" t="s">
        <v>3</v>
      </c>
      <c r="H4" s="94" t="s">
        <v>4</v>
      </c>
      <c r="I4" s="94" t="s">
        <v>5</v>
      </c>
      <c r="J4" s="94" t="s">
        <v>6</v>
      </c>
      <c r="K4" s="94" t="s">
        <v>7</v>
      </c>
      <c r="L4" s="94" t="s">
        <v>8</v>
      </c>
      <c r="M4" s="94" t="s">
        <v>9</v>
      </c>
      <c r="N4" s="94" t="s">
        <v>10</v>
      </c>
      <c r="O4" s="94" t="s">
        <v>11</v>
      </c>
      <c r="P4" s="94" t="s">
        <v>15</v>
      </c>
      <c r="Q4" s="93"/>
      <c r="R4" s="94" t="s">
        <v>19</v>
      </c>
      <c r="S4" s="77" t="s">
        <v>21</v>
      </c>
      <c r="T4" s="94" t="s">
        <v>20</v>
      </c>
      <c r="U4" s="77" t="s">
        <v>21</v>
      </c>
      <c r="V4" s="94" t="s">
        <v>22</v>
      </c>
    </row>
    <row r="5" spans="2:22" s="1" customFormat="1" ht="16.5" thickBot="1">
      <c r="B5" s="74">
        <v>2007</v>
      </c>
      <c r="C5" s="54" t="s">
        <v>13</v>
      </c>
      <c r="D5" s="42">
        <v>38860</v>
      </c>
      <c r="E5" s="43">
        <v>32987</v>
      </c>
      <c r="F5" s="43">
        <v>39201</v>
      </c>
      <c r="G5" s="43">
        <v>47439</v>
      </c>
      <c r="H5" s="43">
        <v>45013</v>
      </c>
      <c r="I5" s="43">
        <v>50449</v>
      </c>
      <c r="J5" s="43">
        <v>63114</v>
      </c>
      <c r="K5" s="44">
        <v>62291</v>
      </c>
      <c r="L5" s="44">
        <v>53503</v>
      </c>
      <c r="M5" s="44">
        <v>39193</v>
      </c>
      <c r="N5" s="44">
        <v>31962</v>
      </c>
      <c r="O5" s="45">
        <v>34006</v>
      </c>
      <c r="P5" s="50">
        <f t="shared" ref="P5:P16" si="0">SUM(D5:O5)</f>
        <v>538018</v>
      </c>
      <c r="Q5" s="38"/>
      <c r="R5" s="97">
        <f>D5+E5+F5+G5+H5+I5</f>
        <v>253949</v>
      </c>
      <c r="S5" s="80">
        <f>R5*100/P5</f>
        <v>47.200837146712566</v>
      </c>
      <c r="T5" s="97">
        <f>P5-R5</f>
        <v>284069</v>
      </c>
      <c r="U5" s="87">
        <f>T5*100/P5</f>
        <v>52.799162853287434</v>
      </c>
      <c r="V5" s="95">
        <f>(U5-S5)*100/S5</f>
        <v>11.860649185466364</v>
      </c>
    </row>
    <row r="6" spans="2:22" s="1" customFormat="1" ht="16.5" thickBot="1">
      <c r="B6" s="74"/>
      <c r="C6" s="55" t="s">
        <v>14</v>
      </c>
      <c r="D6" s="9">
        <v>860</v>
      </c>
      <c r="E6" s="7">
        <v>433</v>
      </c>
      <c r="F6" s="7">
        <v>582</v>
      </c>
      <c r="G6" s="7">
        <v>1935</v>
      </c>
      <c r="H6" s="7">
        <v>728</v>
      </c>
      <c r="I6" s="7">
        <v>590</v>
      </c>
      <c r="J6" s="7">
        <v>1710</v>
      </c>
      <c r="K6" s="7">
        <v>1880</v>
      </c>
      <c r="L6" s="7">
        <v>3</v>
      </c>
      <c r="M6" s="7">
        <v>48</v>
      </c>
      <c r="N6" s="7">
        <v>1027</v>
      </c>
      <c r="O6" s="40"/>
      <c r="P6" s="51">
        <f t="shared" si="0"/>
        <v>9796</v>
      </c>
      <c r="Q6" s="38"/>
      <c r="R6" s="78">
        <f>D6+E6+F6+G6+H6+I6</f>
        <v>5128</v>
      </c>
      <c r="S6" s="81"/>
      <c r="T6" s="78"/>
      <c r="U6" s="88"/>
      <c r="V6" s="84"/>
    </row>
    <row r="7" spans="2:22" s="1" customFormat="1" ht="16.5" thickBot="1">
      <c r="B7" s="74">
        <v>2008</v>
      </c>
      <c r="C7" s="56" t="s">
        <v>13</v>
      </c>
      <c r="D7" s="8">
        <v>30345</v>
      </c>
      <c r="E7" s="6">
        <v>29364</v>
      </c>
      <c r="F7" s="6">
        <v>33380</v>
      </c>
      <c r="G7" s="6">
        <v>39203</v>
      </c>
      <c r="H7" s="6">
        <v>43945</v>
      </c>
      <c r="I7" s="6">
        <v>47533</v>
      </c>
      <c r="J7" s="6">
        <v>53991</v>
      </c>
      <c r="K7" s="6">
        <v>56396</v>
      </c>
      <c r="L7" s="6">
        <v>43284</v>
      </c>
      <c r="M7" s="6">
        <v>32912</v>
      </c>
      <c r="N7" s="6">
        <v>23418</v>
      </c>
      <c r="O7" s="41">
        <v>25343</v>
      </c>
      <c r="P7" s="52">
        <f t="shared" si="0"/>
        <v>459114</v>
      </c>
      <c r="Q7" s="38"/>
      <c r="R7" s="98">
        <f>D7+E7+F7+G7+H7+I7</f>
        <v>223770</v>
      </c>
      <c r="S7" s="82">
        <f>R7*100/P7</f>
        <v>48.739528744494834</v>
      </c>
      <c r="T7" s="98">
        <f>P7-R7</f>
        <v>235344</v>
      </c>
      <c r="U7" s="89">
        <f>T7*100/P7</f>
        <v>51.260471255505166</v>
      </c>
      <c r="V7" s="96">
        <f>(U7-S7)*100/S7</f>
        <v>5.1722751039013168</v>
      </c>
    </row>
    <row r="8" spans="2:22" s="1" customFormat="1" ht="16.5" thickBot="1">
      <c r="B8" s="74"/>
      <c r="C8" s="57" t="s">
        <v>14</v>
      </c>
      <c r="D8" s="46">
        <v>2585</v>
      </c>
      <c r="E8" s="47">
        <v>424</v>
      </c>
      <c r="F8" s="47">
        <v>956</v>
      </c>
      <c r="G8" s="47">
        <v>1896</v>
      </c>
      <c r="H8" s="47">
        <v>3181</v>
      </c>
      <c r="I8" s="47">
        <v>3097</v>
      </c>
      <c r="J8" s="47">
        <v>5514</v>
      </c>
      <c r="K8" s="47">
        <v>7080</v>
      </c>
      <c r="L8" s="47">
        <v>4927</v>
      </c>
      <c r="M8" s="47">
        <v>1261</v>
      </c>
      <c r="N8" s="47">
        <v>661</v>
      </c>
      <c r="O8" s="48">
        <v>606</v>
      </c>
      <c r="P8" s="53">
        <f t="shared" si="0"/>
        <v>32188</v>
      </c>
      <c r="Q8" s="38"/>
      <c r="R8" s="78">
        <f>D8+E8+F8+G8+H8+I8</f>
        <v>12139</v>
      </c>
      <c r="S8" s="81"/>
      <c r="T8" s="78"/>
      <c r="U8" s="90"/>
      <c r="V8" s="84"/>
    </row>
    <row r="9" spans="2:22" ht="16.5" thickBot="1">
      <c r="B9" s="74">
        <v>2009</v>
      </c>
      <c r="C9" s="54" t="s">
        <v>13</v>
      </c>
      <c r="D9" s="49">
        <v>25314</v>
      </c>
      <c r="E9" s="44">
        <v>28302</v>
      </c>
      <c r="F9" s="44">
        <v>37435</v>
      </c>
      <c r="G9" s="44">
        <v>41191</v>
      </c>
      <c r="H9" s="44">
        <v>39637</v>
      </c>
      <c r="I9" s="44">
        <v>42254</v>
      </c>
      <c r="J9" s="44">
        <v>51828</v>
      </c>
      <c r="K9" s="44">
        <v>51683</v>
      </c>
      <c r="L9" s="44">
        <v>38767</v>
      </c>
      <c r="M9" s="44">
        <v>30667</v>
      </c>
      <c r="N9" s="44">
        <v>25410</v>
      </c>
      <c r="O9" s="45">
        <v>28478</v>
      </c>
      <c r="P9" s="50">
        <f t="shared" si="0"/>
        <v>440966</v>
      </c>
      <c r="Q9" s="38"/>
      <c r="R9" s="98">
        <f>D9+E9+F9+G9+H9+I9</f>
        <v>214133</v>
      </c>
      <c r="S9" s="82">
        <f>R9*100/P9</f>
        <v>48.559979680973136</v>
      </c>
      <c r="T9" s="98">
        <f>P9-R9</f>
        <v>226833</v>
      </c>
      <c r="U9" s="89">
        <f>T9*100/P9</f>
        <v>51.440020319026864</v>
      </c>
      <c r="V9" s="96">
        <f>(U9-S9)*100/S9</f>
        <v>5.9308934167083089</v>
      </c>
    </row>
    <row r="10" spans="2:22" ht="16.5" thickBot="1">
      <c r="B10" s="74"/>
      <c r="C10" s="55" t="s">
        <v>14</v>
      </c>
      <c r="D10" s="9">
        <v>504</v>
      </c>
      <c r="E10" s="7">
        <v>272</v>
      </c>
      <c r="F10" s="7">
        <v>942</v>
      </c>
      <c r="G10" s="7">
        <v>1551</v>
      </c>
      <c r="H10" s="7">
        <v>1190</v>
      </c>
      <c r="I10" s="7">
        <v>834</v>
      </c>
      <c r="J10" s="7">
        <v>1141</v>
      </c>
      <c r="K10" s="7">
        <v>628</v>
      </c>
      <c r="L10" s="7">
        <v>1280</v>
      </c>
      <c r="M10" s="7">
        <v>660</v>
      </c>
      <c r="N10" s="7">
        <v>389</v>
      </c>
      <c r="O10" s="40">
        <v>847</v>
      </c>
      <c r="P10" s="51">
        <f t="shared" si="0"/>
        <v>10238</v>
      </c>
      <c r="Q10" s="38"/>
      <c r="R10" s="78">
        <f>D10+E10+F10+G10+H10+I10</f>
        <v>5293</v>
      </c>
      <c r="S10" s="81"/>
      <c r="T10" s="78"/>
      <c r="U10" s="91"/>
      <c r="V10" s="85"/>
    </row>
    <row r="11" spans="2:22" ht="16.5" thickBot="1">
      <c r="B11" s="74">
        <v>2010</v>
      </c>
      <c r="C11" s="56" t="s">
        <v>13</v>
      </c>
      <c r="D11" s="8">
        <v>26859</v>
      </c>
      <c r="E11" s="6">
        <v>23753</v>
      </c>
      <c r="F11" s="6">
        <v>28709</v>
      </c>
      <c r="G11" s="6">
        <v>30706</v>
      </c>
      <c r="H11" s="6">
        <v>35702</v>
      </c>
      <c r="I11" s="6">
        <v>41174</v>
      </c>
      <c r="J11" s="6">
        <v>54412</v>
      </c>
      <c r="K11" s="6">
        <v>57048</v>
      </c>
      <c r="L11" s="6">
        <v>48695</v>
      </c>
      <c r="M11" s="6">
        <v>39324</v>
      </c>
      <c r="N11" s="6">
        <v>29978</v>
      </c>
      <c r="O11" s="41">
        <v>37119</v>
      </c>
      <c r="P11" s="52">
        <f t="shared" si="0"/>
        <v>453479</v>
      </c>
      <c r="Q11" s="38"/>
      <c r="R11" s="98">
        <f>D11+E11+F11+G11+H11+I11</f>
        <v>186903</v>
      </c>
      <c r="S11" s="82">
        <f>R11*100/P11</f>
        <v>41.215359476403535</v>
      </c>
      <c r="T11" s="98">
        <f>P11-R11</f>
        <v>266576</v>
      </c>
      <c r="U11" s="89">
        <f>T11*100/P11</f>
        <v>58.784640523596465</v>
      </c>
      <c r="V11" s="96">
        <f>(U11-S11)*100/S11</f>
        <v>42.627994200200121</v>
      </c>
    </row>
    <row r="12" spans="2:22" ht="16.5" thickBot="1">
      <c r="B12" s="74"/>
      <c r="C12" s="57" t="s">
        <v>14</v>
      </c>
      <c r="D12" s="46">
        <v>673</v>
      </c>
      <c r="E12" s="47">
        <v>853</v>
      </c>
      <c r="F12" s="47">
        <v>1029</v>
      </c>
      <c r="G12" s="47">
        <v>1351</v>
      </c>
      <c r="H12" s="47">
        <v>1487</v>
      </c>
      <c r="I12" s="47">
        <v>1253</v>
      </c>
      <c r="J12" s="47">
        <v>2587</v>
      </c>
      <c r="K12" s="47">
        <v>4918</v>
      </c>
      <c r="L12" s="47">
        <v>1843</v>
      </c>
      <c r="M12" s="47">
        <v>649</v>
      </c>
      <c r="N12" s="47">
        <v>922</v>
      </c>
      <c r="O12" s="48">
        <v>877</v>
      </c>
      <c r="P12" s="53">
        <f t="shared" si="0"/>
        <v>18442</v>
      </c>
      <c r="Q12" s="38"/>
      <c r="R12" s="78">
        <f>D12+E12+F12+G12+H12+I12</f>
        <v>6646</v>
      </c>
      <c r="S12" s="81"/>
      <c r="T12" s="78"/>
      <c r="U12" s="91"/>
      <c r="V12" s="85"/>
    </row>
    <row r="13" spans="2:22" ht="16.5" thickBot="1">
      <c r="B13" s="74">
        <v>2011</v>
      </c>
      <c r="C13" s="54" t="s">
        <v>13</v>
      </c>
      <c r="D13" s="49">
        <v>31953</v>
      </c>
      <c r="E13" s="44">
        <v>26709</v>
      </c>
      <c r="F13" s="44">
        <v>31322</v>
      </c>
      <c r="G13" s="44">
        <v>36687</v>
      </c>
      <c r="H13" s="44">
        <v>38825</v>
      </c>
      <c r="I13" s="44">
        <v>44381</v>
      </c>
      <c r="J13" s="44">
        <v>57460</v>
      </c>
      <c r="K13" s="44">
        <v>63456</v>
      </c>
      <c r="L13" s="44">
        <v>53446</v>
      </c>
      <c r="M13" s="44">
        <v>47539</v>
      </c>
      <c r="N13" s="44">
        <v>37875</v>
      </c>
      <c r="O13" s="45">
        <v>41858</v>
      </c>
      <c r="P13" s="50">
        <f t="shared" si="0"/>
        <v>511511</v>
      </c>
      <c r="Q13" s="38"/>
      <c r="R13" s="98">
        <f>D13+E13+F13+G13+H13+I13</f>
        <v>209877</v>
      </c>
      <c r="S13" s="82">
        <f>R13*100/P13</f>
        <v>41.030789171689371</v>
      </c>
      <c r="T13" s="98">
        <f>P13-R13</f>
        <v>301634</v>
      </c>
      <c r="U13" s="89">
        <f>T13*100/P13</f>
        <v>58.969210828310629</v>
      </c>
      <c r="V13" s="96">
        <f>(U13-S13)*100/S13</f>
        <v>43.719416610681471</v>
      </c>
    </row>
    <row r="14" spans="2:22" ht="16.5" thickBot="1">
      <c r="B14" s="74"/>
      <c r="C14" s="55" t="s">
        <v>14</v>
      </c>
      <c r="D14" s="9">
        <v>797</v>
      </c>
      <c r="E14" s="7">
        <v>647</v>
      </c>
      <c r="F14" s="7">
        <v>567</v>
      </c>
      <c r="G14" s="7">
        <v>1314</v>
      </c>
      <c r="H14" s="7">
        <v>973</v>
      </c>
      <c r="I14" s="7">
        <v>865</v>
      </c>
      <c r="J14" s="7">
        <v>359</v>
      </c>
      <c r="K14" s="7">
        <v>1479</v>
      </c>
      <c r="L14" s="7">
        <v>809</v>
      </c>
      <c r="M14" s="7">
        <v>133</v>
      </c>
      <c r="N14" s="7"/>
      <c r="O14" s="40"/>
      <c r="P14" s="51">
        <f t="shared" si="0"/>
        <v>7943</v>
      </c>
      <c r="Q14" s="38"/>
      <c r="R14" s="78">
        <f>D14+E14+F14+G14+H14+I14</f>
        <v>5163</v>
      </c>
      <c r="S14" s="81"/>
      <c r="T14" s="78"/>
      <c r="U14" s="91"/>
      <c r="V14" s="85"/>
    </row>
    <row r="15" spans="2:22" ht="16.5" thickBot="1">
      <c r="B15" s="74">
        <v>2011</v>
      </c>
      <c r="C15" s="56" t="s">
        <v>13</v>
      </c>
      <c r="D15" s="8">
        <v>39177</v>
      </c>
      <c r="E15" s="6">
        <v>32073</v>
      </c>
      <c r="F15" s="6"/>
      <c r="G15" s="6"/>
      <c r="H15" s="6"/>
      <c r="I15" s="6"/>
      <c r="J15" s="6"/>
      <c r="K15" s="6"/>
      <c r="L15" s="6"/>
      <c r="M15" s="6"/>
      <c r="N15" s="6"/>
      <c r="O15" s="41"/>
      <c r="P15" s="52">
        <f t="shared" si="0"/>
        <v>71250</v>
      </c>
      <c r="Q15" s="38"/>
      <c r="R15" s="98">
        <f>D15+E15+F15+G15+H15+I15</f>
        <v>71250</v>
      </c>
      <c r="S15" s="82">
        <f>R15*100/P15</f>
        <v>100</v>
      </c>
      <c r="T15" s="98"/>
      <c r="U15" s="89">
        <f>T15*100/P15</f>
        <v>0</v>
      </c>
      <c r="V15" s="85"/>
    </row>
    <row r="16" spans="2:22" ht="16.5" thickBot="1">
      <c r="B16" s="74"/>
      <c r="C16" s="55" t="s">
        <v>14</v>
      </c>
      <c r="D16" s="9"/>
      <c r="E16" s="7"/>
      <c r="F16" s="7"/>
      <c r="G16" s="7"/>
      <c r="H16" s="7"/>
      <c r="I16" s="7"/>
      <c r="J16" s="7"/>
      <c r="K16" s="7"/>
      <c r="L16" s="7"/>
      <c r="M16" s="7"/>
      <c r="N16" s="7"/>
      <c r="O16" s="40"/>
      <c r="P16" s="51">
        <f t="shared" si="0"/>
        <v>0</v>
      </c>
      <c r="Q16" s="38"/>
      <c r="R16" s="79"/>
      <c r="S16" s="83"/>
      <c r="T16" s="79"/>
      <c r="U16" s="92"/>
      <c r="V16" s="86"/>
    </row>
    <row r="17" spans="2:16384" ht="16.5" thickBot="1">
      <c r="B17" s="30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58"/>
    </row>
    <row r="18" spans="2:16384" ht="15.75" thickBot="1">
      <c r="Q18" s="66" t="s">
        <v>18</v>
      </c>
      <c r="R18" s="67"/>
      <c r="S18" s="67"/>
      <c r="T18" s="67"/>
      <c r="U18" s="67"/>
      <c r="V18" s="67"/>
      <c r="W18" s="67"/>
      <c r="X18" s="65"/>
    </row>
    <row r="19" spans="2:16384" ht="30" customHeight="1" thickBot="1">
      <c r="B19" s="25"/>
      <c r="C19" s="11" t="s">
        <v>17</v>
      </c>
      <c r="D19" s="11" t="s">
        <v>0</v>
      </c>
      <c r="E19" s="11" t="s">
        <v>1</v>
      </c>
      <c r="F19" s="11" t="s">
        <v>2</v>
      </c>
      <c r="G19" s="11" t="s">
        <v>3</v>
      </c>
      <c r="H19" s="11" t="s">
        <v>4</v>
      </c>
      <c r="I19" s="11" t="s">
        <v>5</v>
      </c>
      <c r="J19" s="11" t="s">
        <v>6</v>
      </c>
      <c r="K19" s="11" t="s">
        <v>7</v>
      </c>
      <c r="L19" s="11" t="s">
        <v>8</v>
      </c>
      <c r="M19" s="11" t="s">
        <v>9</v>
      </c>
      <c r="N19" s="11" t="s">
        <v>10</v>
      </c>
      <c r="O19" s="11" t="s">
        <v>11</v>
      </c>
      <c r="P19" s="11" t="s">
        <v>15</v>
      </c>
    </row>
    <row r="20" spans="2:16384" ht="30" customHeight="1" thickBot="1">
      <c r="B20" s="68" t="s">
        <v>13</v>
      </c>
      <c r="C20" s="12">
        <v>2007</v>
      </c>
      <c r="D20" s="13">
        <v>38860</v>
      </c>
      <c r="E20" s="14">
        <v>32987</v>
      </c>
      <c r="F20" s="14">
        <v>39201</v>
      </c>
      <c r="G20" s="14">
        <v>47439</v>
      </c>
      <c r="H20" s="14">
        <v>45013</v>
      </c>
      <c r="I20" s="14">
        <v>50449</v>
      </c>
      <c r="J20" s="14">
        <v>63114</v>
      </c>
      <c r="K20" s="15">
        <v>62291</v>
      </c>
      <c r="L20" s="15">
        <v>53503</v>
      </c>
      <c r="M20" s="15">
        <v>39193</v>
      </c>
      <c r="N20" s="15">
        <v>31962</v>
      </c>
      <c r="O20" s="16">
        <v>34006</v>
      </c>
      <c r="P20" s="37">
        <f>SUM(D20:O20)</f>
        <v>538018</v>
      </c>
    </row>
    <row r="21" spans="2:16384" s="4" customFormat="1" ht="30" customHeight="1" thickBot="1">
      <c r="B21" s="69"/>
      <c r="C21" s="17">
        <v>2008</v>
      </c>
      <c r="D21" s="18">
        <v>30345</v>
      </c>
      <c r="E21" s="19">
        <v>29364</v>
      </c>
      <c r="F21" s="19">
        <v>33380</v>
      </c>
      <c r="G21" s="19">
        <v>39203</v>
      </c>
      <c r="H21" s="19">
        <v>43945</v>
      </c>
      <c r="I21" s="19">
        <v>47533</v>
      </c>
      <c r="J21" s="19">
        <v>53991</v>
      </c>
      <c r="K21" s="19">
        <v>56396</v>
      </c>
      <c r="L21" s="19">
        <v>43284</v>
      </c>
      <c r="M21" s="19">
        <v>32912</v>
      </c>
      <c r="N21" s="20">
        <v>23418</v>
      </c>
      <c r="O21" s="21">
        <v>25343</v>
      </c>
      <c r="P21" s="38">
        <f>SUM(D21:O21)</f>
        <v>459114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2:16384" ht="30" customHeight="1" thickBot="1">
      <c r="B22" s="69"/>
      <c r="C22" s="12">
        <v>2009</v>
      </c>
      <c r="D22" s="22">
        <v>25314</v>
      </c>
      <c r="E22" s="15">
        <v>28302</v>
      </c>
      <c r="F22" s="15">
        <v>37435</v>
      </c>
      <c r="G22" s="15">
        <v>41191</v>
      </c>
      <c r="H22" s="15">
        <v>39637</v>
      </c>
      <c r="I22" s="15">
        <v>42254</v>
      </c>
      <c r="J22" s="15">
        <v>51828</v>
      </c>
      <c r="K22" s="15">
        <v>51683</v>
      </c>
      <c r="L22" s="15">
        <v>38767</v>
      </c>
      <c r="M22" s="15">
        <v>30667</v>
      </c>
      <c r="N22" s="15">
        <v>25410</v>
      </c>
      <c r="O22" s="16">
        <v>28478</v>
      </c>
      <c r="P22" s="37">
        <f>SUM(D22:O22)</f>
        <v>440966</v>
      </c>
    </row>
    <row r="23" spans="2:16384" ht="30" customHeight="1" thickBot="1">
      <c r="B23" s="69"/>
      <c r="C23" s="27">
        <v>2010</v>
      </c>
      <c r="D23" s="26">
        <v>26859</v>
      </c>
      <c r="E23" s="23">
        <v>23753</v>
      </c>
      <c r="F23" s="23">
        <v>28709</v>
      </c>
      <c r="G23" s="23">
        <v>30706</v>
      </c>
      <c r="H23" s="23">
        <v>35702</v>
      </c>
      <c r="I23" s="23">
        <v>41174</v>
      </c>
      <c r="J23" s="23">
        <v>54412</v>
      </c>
      <c r="K23" s="23">
        <v>57048</v>
      </c>
      <c r="L23" s="23">
        <v>48695</v>
      </c>
      <c r="M23" s="23">
        <v>39324</v>
      </c>
      <c r="N23" s="23">
        <v>29978</v>
      </c>
      <c r="O23" s="28">
        <v>37119</v>
      </c>
      <c r="P23" s="37">
        <f>SUM(D23:O23)</f>
        <v>453479</v>
      </c>
    </row>
    <row r="24" spans="2:16384" ht="30" customHeight="1" thickBot="1">
      <c r="B24" s="69"/>
      <c r="C24" s="12">
        <v>2011</v>
      </c>
      <c r="D24" s="22">
        <v>31953</v>
      </c>
      <c r="E24" s="15">
        <v>26709</v>
      </c>
      <c r="F24" s="15">
        <v>31322</v>
      </c>
      <c r="G24" s="15">
        <v>36687</v>
      </c>
      <c r="H24" s="15">
        <v>38825</v>
      </c>
      <c r="I24" s="15">
        <v>44381</v>
      </c>
      <c r="J24" s="15">
        <v>57460</v>
      </c>
      <c r="K24" s="24">
        <v>63456</v>
      </c>
      <c r="L24" s="15">
        <v>53446</v>
      </c>
      <c r="M24" s="15">
        <v>47539</v>
      </c>
      <c r="N24" s="15">
        <v>37875</v>
      </c>
      <c r="O24" s="16">
        <v>41858</v>
      </c>
      <c r="P24" s="37">
        <f>SUM(D24:O24)</f>
        <v>511511</v>
      </c>
    </row>
    <row r="25" spans="2:16384" ht="30" customHeight="1" thickBot="1">
      <c r="B25" s="70"/>
      <c r="C25" s="27">
        <v>2012</v>
      </c>
      <c r="D25" s="26">
        <v>39177</v>
      </c>
      <c r="E25" s="23">
        <v>32073</v>
      </c>
      <c r="F25" s="23"/>
      <c r="G25" s="23"/>
      <c r="H25" s="23"/>
      <c r="I25" s="23"/>
      <c r="J25" s="23"/>
      <c r="K25" s="23"/>
      <c r="L25" s="23"/>
      <c r="M25" s="23"/>
      <c r="N25" s="23"/>
      <c r="O25" s="28"/>
      <c r="P25" s="39"/>
    </row>
    <row r="26" spans="2:16384" ht="15.75" thickBot="1">
      <c r="B26" s="2"/>
    </row>
    <row r="27" spans="2:16384" ht="30" customHeight="1" thickBot="1">
      <c r="B27" s="25"/>
      <c r="C27" s="11" t="s">
        <v>17</v>
      </c>
      <c r="D27" s="5" t="s">
        <v>0</v>
      </c>
      <c r="E27" s="5" t="s">
        <v>1</v>
      </c>
      <c r="F27" s="5" t="s">
        <v>2</v>
      </c>
      <c r="G27" s="5" t="s">
        <v>3</v>
      </c>
      <c r="H27" s="5" t="s">
        <v>4</v>
      </c>
      <c r="I27" s="5" t="s">
        <v>5</v>
      </c>
      <c r="J27" s="5" t="s">
        <v>6</v>
      </c>
      <c r="K27" s="5" t="s">
        <v>7</v>
      </c>
      <c r="L27" s="5" t="s">
        <v>8</v>
      </c>
      <c r="M27" s="5" t="s">
        <v>9</v>
      </c>
      <c r="N27" s="5" t="s">
        <v>10</v>
      </c>
      <c r="O27" s="10" t="s">
        <v>11</v>
      </c>
      <c r="P27" s="11" t="s">
        <v>15</v>
      </c>
    </row>
    <row r="28" spans="2:16384" ht="30" customHeight="1" thickBot="1">
      <c r="B28" s="61" t="s">
        <v>16</v>
      </c>
      <c r="C28" s="12">
        <v>2007</v>
      </c>
      <c r="D28" s="22">
        <v>860</v>
      </c>
      <c r="E28" s="15">
        <v>433</v>
      </c>
      <c r="F28" s="15">
        <v>582</v>
      </c>
      <c r="G28" s="15">
        <v>1935</v>
      </c>
      <c r="H28" s="15">
        <v>728</v>
      </c>
      <c r="I28" s="15">
        <v>590</v>
      </c>
      <c r="J28" s="15">
        <v>1710</v>
      </c>
      <c r="K28" s="15">
        <v>1880</v>
      </c>
      <c r="L28" s="34">
        <v>3</v>
      </c>
      <c r="M28" s="15">
        <v>48</v>
      </c>
      <c r="N28" s="15">
        <v>1027</v>
      </c>
      <c r="O28" s="16">
        <f>SUM(D28:N28)</f>
        <v>9796</v>
      </c>
      <c r="P28" s="36">
        <f t="shared" ref="P28:P33" si="1">SUM(D28:O28)</f>
        <v>19592</v>
      </c>
    </row>
    <row r="29" spans="2:16384" ht="30" customHeight="1" thickBot="1">
      <c r="B29" s="62"/>
      <c r="C29" s="27">
        <v>2008</v>
      </c>
      <c r="D29" s="26">
        <v>2585</v>
      </c>
      <c r="E29" s="23">
        <v>424</v>
      </c>
      <c r="F29" s="23">
        <v>956</v>
      </c>
      <c r="G29" s="23">
        <v>1896</v>
      </c>
      <c r="H29" s="23">
        <v>3181</v>
      </c>
      <c r="I29" s="23">
        <v>3097</v>
      </c>
      <c r="J29" s="23">
        <v>5514</v>
      </c>
      <c r="K29" s="24">
        <v>7080</v>
      </c>
      <c r="L29" s="23">
        <v>4927</v>
      </c>
      <c r="M29" s="23">
        <v>1261</v>
      </c>
      <c r="N29" s="23">
        <v>661</v>
      </c>
      <c r="O29" s="28">
        <v>606</v>
      </c>
      <c r="P29" s="35">
        <f t="shared" si="1"/>
        <v>32188</v>
      </c>
    </row>
    <row r="30" spans="2:16384" ht="30" customHeight="1" thickBot="1">
      <c r="B30" s="62"/>
      <c r="C30" s="12">
        <v>2009</v>
      </c>
      <c r="D30" s="22">
        <v>504</v>
      </c>
      <c r="E30" s="15">
        <v>272</v>
      </c>
      <c r="F30" s="15">
        <v>942</v>
      </c>
      <c r="G30" s="15">
        <v>1551</v>
      </c>
      <c r="H30" s="15">
        <v>1190</v>
      </c>
      <c r="I30" s="15">
        <v>834</v>
      </c>
      <c r="J30" s="15">
        <v>1141</v>
      </c>
      <c r="K30" s="15">
        <v>628</v>
      </c>
      <c r="L30" s="15">
        <v>1280</v>
      </c>
      <c r="M30" s="15">
        <v>660</v>
      </c>
      <c r="N30" s="15">
        <v>389</v>
      </c>
      <c r="O30" s="16">
        <v>847</v>
      </c>
      <c r="P30" s="36">
        <f t="shared" si="1"/>
        <v>10238</v>
      </c>
    </row>
    <row r="31" spans="2:16384" ht="30" customHeight="1" thickBot="1">
      <c r="B31" s="62"/>
      <c r="C31" s="27">
        <v>2010</v>
      </c>
      <c r="D31" s="26">
        <v>673</v>
      </c>
      <c r="E31" s="23">
        <v>853</v>
      </c>
      <c r="F31" s="23">
        <v>1029</v>
      </c>
      <c r="G31" s="23">
        <v>1351</v>
      </c>
      <c r="H31" s="23">
        <v>1487</v>
      </c>
      <c r="I31" s="23">
        <v>1253</v>
      </c>
      <c r="J31" s="23">
        <v>2587</v>
      </c>
      <c r="K31" s="23">
        <v>4918</v>
      </c>
      <c r="L31" s="23">
        <v>1843</v>
      </c>
      <c r="M31" s="23">
        <v>649</v>
      </c>
      <c r="N31" s="23">
        <v>922</v>
      </c>
      <c r="O31" s="28">
        <v>877</v>
      </c>
      <c r="P31" s="35">
        <f t="shared" si="1"/>
        <v>18442</v>
      </c>
    </row>
    <row r="32" spans="2:16384" ht="30" customHeight="1" thickBot="1">
      <c r="B32" s="62"/>
      <c r="C32" s="12">
        <v>2011</v>
      </c>
      <c r="D32" s="22">
        <v>797</v>
      </c>
      <c r="E32" s="15">
        <v>647</v>
      </c>
      <c r="F32" s="15">
        <v>567</v>
      </c>
      <c r="G32" s="15">
        <v>1314</v>
      </c>
      <c r="H32" s="15">
        <v>973</v>
      </c>
      <c r="I32" s="15">
        <v>865</v>
      </c>
      <c r="J32" s="15">
        <v>359</v>
      </c>
      <c r="K32" s="15">
        <v>1479</v>
      </c>
      <c r="L32" s="15">
        <v>809</v>
      </c>
      <c r="M32" s="15">
        <v>133</v>
      </c>
      <c r="N32" s="15"/>
      <c r="O32" s="16"/>
      <c r="P32" s="36">
        <f t="shared" si="1"/>
        <v>7943</v>
      </c>
    </row>
    <row r="33" spans="2:16" ht="30" customHeight="1" thickBot="1">
      <c r="B33" s="63"/>
      <c r="C33" s="27">
        <v>2012</v>
      </c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8"/>
      <c r="P33" s="35">
        <f t="shared" si="1"/>
        <v>0</v>
      </c>
    </row>
    <row r="34" spans="2:16">
      <c r="B34" s="29"/>
      <c r="C34" s="33"/>
    </row>
    <row r="35" spans="2:16" ht="15.75" thickBot="1">
      <c r="B35" s="30"/>
      <c r="C35" s="31"/>
    </row>
    <row r="36" spans="2:16" ht="16.5" thickBot="1">
      <c r="B36" s="61" t="s">
        <v>13</v>
      </c>
      <c r="C36" s="12">
        <v>2007</v>
      </c>
      <c r="D36" s="13">
        <v>38860</v>
      </c>
      <c r="E36" s="59">
        <v>32987</v>
      </c>
      <c r="F36" s="60">
        <f t="shared" ref="F36:F41" si="2">SUM(D36:E36)</f>
        <v>71847</v>
      </c>
    </row>
    <row r="37" spans="2:16" ht="16.5" thickBot="1">
      <c r="B37" s="62"/>
      <c r="C37" s="17">
        <v>2008</v>
      </c>
      <c r="D37" s="18">
        <v>30345</v>
      </c>
      <c r="E37" s="21">
        <v>29364</v>
      </c>
      <c r="F37" s="60">
        <f t="shared" si="2"/>
        <v>59709</v>
      </c>
    </row>
    <row r="38" spans="2:16" ht="16.5" thickBot="1">
      <c r="B38" s="62"/>
      <c r="C38" s="12">
        <v>2009</v>
      </c>
      <c r="D38" s="22">
        <v>25314</v>
      </c>
      <c r="E38" s="16">
        <v>28302</v>
      </c>
      <c r="F38" s="60">
        <f t="shared" si="2"/>
        <v>53616</v>
      </c>
    </row>
    <row r="39" spans="2:16" ht="16.5" thickBot="1">
      <c r="B39" s="62"/>
      <c r="C39" s="27">
        <v>2010</v>
      </c>
      <c r="D39" s="26">
        <v>26859</v>
      </c>
      <c r="E39" s="28">
        <v>23753</v>
      </c>
      <c r="F39" s="60">
        <f t="shared" si="2"/>
        <v>50612</v>
      </c>
    </row>
    <row r="40" spans="2:16" ht="16.5" thickBot="1">
      <c r="B40" s="62"/>
      <c r="C40" s="12">
        <v>2011</v>
      </c>
      <c r="D40" s="22">
        <v>31953</v>
      </c>
      <c r="E40" s="16">
        <v>26709</v>
      </c>
      <c r="F40" s="60">
        <f t="shared" si="2"/>
        <v>58662</v>
      </c>
    </row>
    <row r="41" spans="2:16" ht="16.5" thickBot="1">
      <c r="B41" s="63"/>
      <c r="C41" s="27">
        <v>2012</v>
      </c>
      <c r="D41" s="26">
        <v>39177</v>
      </c>
      <c r="E41" s="28">
        <v>32073</v>
      </c>
      <c r="F41" s="60">
        <f t="shared" si="2"/>
        <v>71250</v>
      </c>
    </row>
    <row r="42" spans="2:16">
      <c r="B42" s="30"/>
      <c r="C42" s="32"/>
    </row>
    <row r="43" spans="2:16">
      <c r="B43" s="30"/>
      <c r="C43" s="32"/>
    </row>
    <row r="44" spans="2:16">
      <c r="B44" s="30"/>
      <c r="C44" s="32"/>
    </row>
    <row r="45" spans="2:16">
      <c r="B45" s="30"/>
      <c r="C45" s="32"/>
    </row>
  </sheetData>
  <mergeCells count="12">
    <mergeCell ref="G2:J2"/>
    <mergeCell ref="B9:B10"/>
    <mergeCell ref="B11:B12"/>
    <mergeCell ref="B13:B14"/>
    <mergeCell ref="B15:B16"/>
    <mergeCell ref="B5:B6"/>
    <mergeCell ref="B7:B8"/>
    <mergeCell ref="B28:B33"/>
    <mergeCell ref="B4:C4"/>
    <mergeCell ref="Q18:X18"/>
    <mergeCell ref="B36:B41"/>
    <mergeCell ref="B20:B25"/>
  </mergeCells>
  <pageMargins left="0.7" right="0.7" top="0.75" bottom="0.75" header="0.3" footer="0.3"/>
  <pageSetup paperSize="9" orientation="portrait" horizontalDpi="360" verticalDpi="360" r:id="rId1"/>
  <ignoredErrors>
    <ignoredError sqref="O28 P29:P33 P20:P22 P23:P24 F36:F4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2012-04-15T15:19:04Z</dcterms:modified>
</cp:coreProperties>
</file>